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/>
  <c r="G16" i="15"/>
  <c r="H16" i="15"/>
  <c r="I16" i="15"/>
  <c r="J16" i="15"/>
  <c r="D4" i="22"/>
  <c r="K16" i="15"/>
  <c r="K4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I46" i="15"/>
  <c r="K45" i="15"/>
  <c r="J45" i="15"/>
  <c r="D7" i="22"/>
  <c r="I45" i="15"/>
  <c r="H45" i="15"/>
  <c r="H46" i="15"/>
  <c r="D9" i="22"/>
  <c r="G45" i="15"/>
  <c r="G46" i="15"/>
  <c r="F45" i="15"/>
  <c r="F46" i="15"/>
  <c r="E45" i="15"/>
  <c r="L45" i="15"/>
  <c r="E46" i="15"/>
  <c r="L46" i="15"/>
  <c r="D8" i="22"/>
  <c r="D10" i="22"/>
  <c r="J46" i="15"/>
  <c r="D3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<sst xmlns="http://schemas.openxmlformats.org/spreadsheetml/2006/main" count="295" uniqueCount="222">
  <si>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</si>
  <si>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</si>
  <si>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</si>
  <si>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</si>
  <si>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</si>
  <si>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</si>
  <si>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</si>
  <si>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</si>
  <si>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</si>
  <si>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</si>
  <si>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</si>
  <si>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</si>
  <si>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</si>
  <si>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</si>
  <si>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</si>
  <si>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</si>
  <si>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</si>
  <si>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</si>
  <si>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</si>
  <si>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</si>
  <si>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</si>
  <si>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</si>
  <si>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</si>
  <si>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</si>
  <si>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</si>
  <si>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</si>
  <si>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</si>
  <si>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</si>
  <si>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</si>
  <si>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</si>
  <si>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</si>
  <si>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</si>
  <si>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</si>
  <si>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</si>
  <si>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</si>
  <si>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</si>
  <si>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</si>
  <si>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</si>
  <si>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</si>
  <si>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</si>
  <si>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</si>
  <si>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</si>
  <si>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</si>
  <si>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</si>
  <si>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</si>
  <si>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</si>
  <si>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</si>
  <si>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</si>
  <si>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</si>
  <si>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</si>
  <si>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</si>
  <si>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</si>
  <si>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</si>
  <si>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</si>
  <si>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</si>
  <si>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</si>
  <si>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</si>
  <si>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</si>
  <si>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</si>
  <si>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</si>
  <si>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</si>
  <si>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</si>
  <si>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</si>
  <si>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</si>
  <si>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</si>
  <si>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</si>
  <si>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</si>
  <si>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</si>
  <si>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</si>
  <si>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</si>
  <si>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</si>
  <si>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</si>
  <si>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</si>
  <si>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</si>
  <si>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</si>
  <si>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</si>
  <si>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</si>
  <si>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</si>
  <si>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</si>
  <si>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</si>
  <si>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</si>
  <si>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</si>
  <si>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</si>
  <si>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</si>
  <si>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</si>
  <si>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</si>
  <si>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</si>
  <si>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</si>
  <si>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</si>
  <si>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</si>
  <si>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</si>
  <si>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</si>
  <si>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</si>
  <si>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</si>
  <si>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</si>
  <si>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</si>
  <si>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</si>
  <si>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</si>
  <si>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</si>
  <si>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</si>
  <si>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</si>
  <si>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</si>
  <si>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</si>
  <si>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</si>
  <si>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</si>
  <si>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</si>
  <si>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</si>
  <si>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</si>
  <si>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</si>
  <si>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</si>
  <si>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</si>
  <si>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</si>
  <si>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</si>
  <si>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</si>
  <si>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</si>
  <si>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</si>
  <si>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</si>
  <si>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</si>
  <si>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</si>
  <si>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</si>
  <si>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</si>
  <si>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</si>
  <si>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</si>
  <si>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</si>
  <si>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</si>
  <si>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</si>
  <si>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</si>
  <si>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</si>
  <si>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</si>
  <si>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</si>
  <si>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</si>
  <si>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</si>
  <si>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</si>
  <si>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</si>
  <si>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</si>
  <si>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</si>
  <si>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</si>
  <si>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</si>
  <si>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</si>
  <si>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</si>
  <si>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</si>
  <si>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</si>
  <si>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</si>
  <si>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</si>
  <si>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</si>
  <si>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</si>
  <si>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</si>
  <si>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</si>
  <si>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</si>
  <si>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</si>
  <si>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</si>
  <si>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</si>
  <si>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</si>
  <si>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</si>
  <si>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</si>
  <si>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</si>
  <si>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</si>
  <si>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</si>
  <si>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</si>
  <si>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</si>
  <si>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</si>
  <si>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</si>
  <si>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</si>
  <si>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</si>
  <si>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</si>
  <si>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</si>
  <si>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</si>
  <si>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</si>
  <si>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</si>
  <si>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</si>
  <si>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</si>
  <si>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</si>
  <si>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</si>
  <si>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</si>
  <si>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</si>
  <si>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</si>
  <si>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</si>
  <si>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</si>
  <si>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</si>
  <si>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</si>
  <si>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</si>
  <si>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</si>
  <si>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</si>
  <si>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</si>
  <si>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</si>
  <si>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</si>
  <si>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</si>
  <si>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</si>
  <si>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</si>
  <si>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</si>
  <si>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</si>
  <si>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</si>
  <si>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</si>
  <si>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</si>
  <si>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</si>
  <si>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</si>
  <si>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</si>
  <si>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</si>
  <si>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</si>
  <si>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</si>
  <si>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</si>
  <si>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</si>
  <si>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</si>
  <si>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</si>
  <si>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</si>
  <si>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</si>
  <si>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</si>
  <si>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</si>
  <si>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</si>
  <si>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</si>
  <si>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</si>
  <si>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</si>
  <si>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</si>
  <si>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</si>
  <si>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</si>
  <si>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</si>
  <si>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Л.О. Обревко</t>
  </si>
  <si>
    <t>О.С. Серажим</t>
  </si>
  <si>
    <t>05366-3-51-48</t>
  </si>
  <si>
    <t>05366-3-31-10</t>
  </si>
  <si>
    <t>inbox@av.pl.court.gov.ua</t>
  </si>
  <si>
    <t>10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</si>
</sst>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&amp;C&amp;L4BEC9C66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710</v>
      </c>
      <c r="F6" s="103">
        <v>466</v>
      </c>
      <c r="G6" s="103">
        <v>6</v>
      </c>
      <c r="H6" s="103">
        <v>447</v>
      </c>
      <c r="I6" s="121" t="s">
        <v>210</v>
      </c>
      <c r="J6" s="103">
        <v>263</v>
      </c>
      <c r="K6" s="84">
        <v>94</v>
      </c>
      <c r="L6" s="91">
        <f t="shared" ref="L6:L46" si="0">E6-F6</f>
        <v>244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3704</v>
      </c>
      <c r="F7" s="103">
        <v>3683</v>
      </c>
      <c r="G7" s="103">
        <v>4</v>
      </c>
      <c r="H7" s="103">
        <v>3639</v>
      </c>
      <c r="I7" s="103">
        <v>3021</v>
      </c>
      <c r="J7" s="103">
        <v>65</v>
      </c>
      <c r="K7" s="84"/>
      <c r="L7" s="91">
        <f t="shared" si="0"/>
        <v>21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>
        <v>6</v>
      </c>
      <c r="F8" s="103">
        <v>5</v>
      </c>
      <c r="G8" s="103"/>
      <c r="H8" s="103">
        <v>6</v>
      </c>
      <c r="I8" s="103">
        <v>3</v>
      </c>
      <c r="J8" s="103"/>
      <c r="K8" s="84"/>
      <c r="L8" s="91">
        <f t="shared" si="0"/>
        <v>1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300</v>
      </c>
      <c r="F9" s="103">
        <v>283</v>
      </c>
      <c r="G9" s="103"/>
      <c r="H9" s="85">
        <v>294</v>
      </c>
      <c r="I9" s="103">
        <v>150</v>
      </c>
      <c r="J9" s="103">
        <v>6</v>
      </c>
      <c r="K9" s="84"/>
      <c r="L9" s="91">
        <f t="shared" si="0"/>
        <v>17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8</v>
      </c>
      <c r="F10" s="103">
        <v>3</v>
      </c>
      <c r="G10" s="103"/>
      <c r="H10" s="103">
        <v>8</v>
      </c>
      <c r="I10" s="103"/>
      <c r="J10" s="103"/>
      <c r="K10" s="84"/>
      <c r="L10" s="91">
        <f t="shared" si="0"/>
        <v>5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58</v>
      </c>
      <c r="F12" s="103">
        <v>58</v>
      </c>
      <c r="G12" s="103"/>
      <c r="H12" s="103">
        <v>58</v>
      </c>
      <c r="I12" s="103">
        <v>37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4</v>
      </c>
      <c r="F13" s="103">
        <v>2</v>
      </c>
      <c r="G13" s="103"/>
      <c r="H13" s="103">
        <v>3</v>
      </c>
      <c r="I13" s="103">
        <v>3</v>
      </c>
      <c r="J13" s="103">
        <v>1</v>
      </c>
      <c r="K13" s="84">
        <v>1</v>
      </c>
      <c r="L13" s="91">
        <f t="shared" si="0"/>
        <v>2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5</v>
      </c>
      <c r="F14" s="106">
        <v>5</v>
      </c>
      <c r="G14" s="106"/>
      <c r="H14" s="106">
        <v>5</v>
      </c>
      <c r="I14" s="106">
        <v>2</v>
      </c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4795</v>
      </c>
      <c r="F16" s="84">
        <f t="shared" si="1"/>
        <v>4505</v>
      </c>
      <c r="G16" s="84">
        <f t="shared" si="1"/>
        <v>10</v>
      </c>
      <c r="H16" s="84">
        <f t="shared" si="1"/>
        <v>4460</v>
      </c>
      <c r="I16" s="84">
        <f t="shared" si="1"/>
        <v>3216</v>
      </c>
      <c r="J16" s="84">
        <f t="shared" si="1"/>
        <v>335</v>
      </c>
      <c r="K16" s="84">
        <f t="shared" si="1"/>
        <v>95</v>
      </c>
      <c r="L16" s="91">
        <f t="shared" si="0"/>
        <v>290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186</v>
      </c>
      <c r="F17" s="84">
        <v>176</v>
      </c>
      <c r="G17" s="84">
        <v>1</v>
      </c>
      <c r="H17" s="84">
        <v>173</v>
      </c>
      <c r="I17" s="84">
        <v>141</v>
      </c>
      <c r="J17" s="84">
        <v>13</v>
      </c>
      <c r="K17" s="84"/>
      <c r="L17" s="91">
        <f t="shared" si="0"/>
        <v>10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154</v>
      </c>
      <c r="F18" s="84">
        <v>141</v>
      </c>
      <c r="G18" s="84">
        <v>1</v>
      </c>
      <c r="H18" s="84">
        <v>133</v>
      </c>
      <c r="I18" s="84">
        <v>94</v>
      </c>
      <c r="J18" s="84">
        <v>21</v>
      </c>
      <c r="K18" s="84"/>
      <c r="L18" s="91">
        <f t="shared" si="0"/>
        <v>13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4</v>
      </c>
      <c r="F20" s="84">
        <v>3</v>
      </c>
      <c r="G20" s="84"/>
      <c r="H20" s="84">
        <v>4</v>
      </c>
      <c r="I20" s="84">
        <v>2</v>
      </c>
      <c r="J20" s="84"/>
      <c r="K20" s="84"/>
      <c r="L20" s="91">
        <f t="shared" si="0"/>
        <v>1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203</v>
      </c>
      <c r="F25" s="94">
        <v>187</v>
      </c>
      <c r="G25" s="94">
        <v>1</v>
      </c>
      <c r="H25" s="94">
        <v>169</v>
      </c>
      <c r="I25" s="94">
        <v>96</v>
      </c>
      <c r="J25" s="94">
        <v>34</v>
      </c>
      <c r="K25" s="94"/>
      <c r="L25" s="91">
        <f t="shared" si="0"/>
        <v>16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3537</v>
      </c>
      <c r="F26" s="84">
        <v>3371</v>
      </c>
      <c r="G26" s="84"/>
      <c r="H26" s="84">
        <v>2898</v>
      </c>
      <c r="I26" s="84">
        <v>2618</v>
      </c>
      <c r="J26" s="84">
        <v>639</v>
      </c>
      <c r="K26" s="84"/>
      <c r="L26" s="91">
        <f t="shared" si="0"/>
        <v>166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72</v>
      </c>
      <c r="F27" s="111">
        <v>71</v>
      </c>
      <c r="G27" s="111"/>
      <c r="H27" s="111">
        <v>71</v>
      </c>
      <c r="I27" s="111">
        <v>42</v>
      </c>
      <c r="J27" s="111">
        <v>1</v>
      </c>
      <c r="K27" s="111"/>
      <c r="L27" s="91">
        <f t="shared" si="0"/>
        <v>1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4674</v>
      </c>
      <c r="F28" s="84">
        <v>4333</v>
      </c>
      <c r="G28" s="84">
        <v>4</v>
      </c>
      <c r="H28" s="84">
        <v>4037</v>
      </c>
      <c r="I28" s="84">
        <v>3651</v>
      </c>
      <c r="J28" s="84">
        <v>637</v>
      </c>
      <c r="K28" s="84"/>
      <c r="L28" s="91">
        <f t="shared" si="0"/>
        <v>341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4699</v>
      </c>
      <c r="F29" s="84">
        <v>3730</v>
      </c>
      <c r="G29" s="84">
        <v>74</v>
      </c>
      <c r="H29" s="84">
        <v>3556</v>
      </c>
      <c r="I29" s="84">
        <v>3111</v>
      </c>
      <c r="J29" s="84">
        <v>1143</v>
      </c>
      <c r="K29" s="84">
        <v>18</v>
      </c>
      <c r="L29" s="91">
        <f t="shared" si="0"/>
        <v>969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252</v>
      </c>
      <c r="F30" s="84">
        <v>244</v>
      </c>
      <c r="G30" s="84"/>
      <c r="H30" s="84">
        <v>239</v>
      </c>
      <c r="I30" s="84">
        <v>201</v>
      </c>
      <c r="J30" s="84">
        <v>13</v>
      </c>
      <c r="K30" s="84"/>
      <c r="L30" s="91">
        <f t="shared" si="0"/>
        <v>8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231</v>
      </c>
      <c r="F31" s="84">
        <v>201</v>
      </c>
      <c r="G31" s="84"/>
      <c r="H31" s="84">
        <v>199</v>
      </c>
      <c r="I31" s="84">
        <v>174</v>
      </c>
      <c r="J31" s="84">
        <v>32</v>
      </c>
      <c r="K31" s="84"/>
      <c r="L31" s="91">
        <f t="shared" si="0"/>
        <v>30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119</v>
      </c>
      <c r="F32" s="84">
        <v>108</v>
      </c>
      <c r="G32" s="84">
        <v>2</v>
      </c>
      <c r="H32" s="84">
        <v>94</v>
      </c>
      <c r="I32" s="84">
        <v>65</v>
      </c>
      <c r="J32" s="84">
        <v>25</v>
      </c>
      <c r="K32" s="84"/>
      <c r="L32" s="91">
        <f t="shared" si="0"/>
        <v>11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9</v>
      </c>
      <c r="F33" s="84">
        <v>9</v>
      </c>
      <c r="G33" s="84">
        <v>1</v>
      </c>
      <c r="H33" s="84">
        <v>6</v>
      </c>
      <c r="I33" s="84"/>
      <c r="J33" s="84">
        <v>3</v>
      </c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13</v>
      </c>
      <c r="F35" s="84">
        <v>13</v>
      </c>
      <c r="G35" s="84"/>
      <c r="H35" s="84">
        <v>13</v>
      </c>
      <c r="I35" s="84">
        <v>1</v>
      </c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60</v>
      </c>
      <c r="F36" s="84">
        <v>56</v>
      </c>
      <c r="G36" s="84">
        <v>1</v>
      </c>
      <c r="H36" s="84">
        <v>49</v>
      </c>
      <c r="I36" s="84">
        <v>13</v>
      </c>
      <c r="J36" s="84">
        <v>11</v>
      </c>
      <c r="K36" s="84"/>
      <c r="L36" s="91">
        <f t="shared" si="0"/>
        <v>4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357</v>
      </c>
      <c r="F37" s="84">
        <v>329</v>
      </c>
      <c r="G37" s="84">
        <v>1</v>
      </c>
      <c r="H37" s="84">
        <v>329</v>
      </c>
      <c r="I37" s="84">
        <v>132</v>
      </c>
      <c r="J37" s="84">
        <v>28</v>
      </c>
      <c r="K37" s="84"/>
      <c r="L37" s="91">
        <f t="shared" si="0"/>
        <v>28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>
        <v>3</v>
      </c>
      <c r="F38" s="84">
        <v>2</v>
      </c>
      <c r="G38" s="84"/>
      <c r="H38" s="84">
        <v>3</v>
      </c>
      <c r="I38" s="84"/>
      <c r="J38" s="84"/>
      <c r="K38" s="84"/>
      <c r="L38" s="91">
        <f t="shared" si="0"/>
        <v>1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8</v>
      </c>
      <c r="F39" s="84">
        <v>6</v>
      </c>
      <c r="G39" s="84"/>
      <c r="H39" s="84">
        <v>8</v>
      </c>
      <c r="I39" s="84">
        <v>1</v>
      </c>
      <c r="J39" s="84"/>
      <c r="K39" s="84"/>
      <c r="L39" s="91">
        <f t="shared" si="0"/>
        <v>2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10182</v>
      </c>
      <c r="F40" s="94">
        <v>8931</v>
      </c>
      <c r="G40" s="94">
        <v>80</v>
      </c>
      <c r="H40" s="94">
        <v>7650</v>
      </c>
      <c r="I40" s="94">
        <v>6157</v>
      </c>
      <c r="J40" s="94">
        <v>2532</v>
      </c>
      <c r="K40" s="94">
        <v>18</v>
      </c>
      <c r="L40" s="91">
        <f t="shared" si="0"/>
        <v>1251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3693</v>
      </c>
      <c r="F41" s="84">
        <v>3366</v>
      </c>
      <c r="G41" s="84"/>
      <c r="H41" s="84">
        <v>3344</v>
      </c>
      <c r="I41" s="121" t="s">
        <v>210</v>
      </c>
      <c r="J41" s="84">
        <v>349</v>
      </c>
      <c r="K41" s="84">
        <v>8</v>
      </c>
      <c r="L41" s="91">
        <f t="shared" si="0"/>
        <v>327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22</v>
      </c>
      <c r="F42" s="84">
        <v>21</v>
      </c>
      <c r="G42" s="84"/>
      <c r="H42" s="84">
        <v>22</v>
      </c>
      <c r="I42" s="121" t="s">
        <v>210</v>
      </c>
      <c r="J42" s="84"/>
      <c r="K42" s="84"/>
      <c r="L42" s="91">
        <f t="shared" si="0"/>
        <v>1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78</v>
      </c>
      <c r="F43" s="84">
        <v>72</v>
      </c>
      <c r="G43" s="84"/>
      <c r="H43" s="84">
        <v>77</v>
      </c>
      <c r="I43" s="84">
        <v>12</v>
      </c>
      <c r="J43" s="84">
        <v>1</v>
      </c>
      <c r="K43" s="84"/>
      <c r="L43" s="91">
        <f t="shared" si="0"/>
        <v>6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3773</v>
      </c>
      <c r="F45" s="84">
        <f t="shared" ref="F45:K45" si="2">F41+F43+F44</f>
        <v>3440</v>
      </c>
      <c r="G45" s="84">
        <f t="shared" si="2"/>
        <v>0</v>
      </c>
      <c r="H45" s="84">
        <f t="shared" si="2"/>
        <v>3423</v>
      </c>
      <c r="I45" s="84">
        <f>I43+I44</f>
        <v>12</v>
      </c>
      <c r="J45" s="84">
        <f t="shared" si="2"/>
        <v>350</v>
      </c>
      <c r="K45" s="84">
        <f t="shared" si="2"/>
        <v>8</v>
      </c>
      <c r="L45" s="91">
        <f t="shared" si="0"/>
        <v>333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18953</v>
      </c>
      <c r="F46" s="84">
        <f t="shared" si="3"/>
        <v>17063</v>
      </c>
      <c r="G46" s="84">
        <f t="shared" si="3"/>
        <v>91</v>
      </c>
      <c r="H46" s="84">
        <f t="shared" si="3"/>
        <v>15702</v>
      </c>
      <c r="I46" s="84">
        <f t="shared" si="3"/>
        <v>9481</v>
      </c>
      <c r="J46" s="84">
        <f t="shared" si="3"/>
        <v>3251</v>
      </c>
      <c r="K46" s="84">
        <f t="shared" si="3"/>
        <v>121</v>
      </c>
      <c r="L46" s="91">
        <f t="shared" si="0"/>
        <v>1890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&amp;R2&amp;C&amp;R2&amp;L4BEC9C66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22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21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242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34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49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48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10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13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67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355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16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33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249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8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2272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47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26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22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15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6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41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488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91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10</v>
      </c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81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86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12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8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>
        <v>1</v>
      </c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&amp;R3&amp;C&amp;R3&amp;L4BEC9C66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448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296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71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2</v>
      </c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135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5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39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4</v>
      </c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>
        <v>2</v>
      </c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11350</v>
      </c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8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1930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9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29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52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66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201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2</v>
      </c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19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9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2251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2983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2622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3002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7180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8617922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261057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>
        <v>1</v>
      </c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42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19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211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96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17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12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>
        <v>1</v>
      </c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12978</v>
      </c>
      <c r="F58" s="109">
        <f>F59+F62+F63+F64</f>
        <v>2554</v>
      </c>
      <c r="G58" s="109">
        <f>G59+G62+G63+G64</f>
        <v>130</v>
      </c>
      <c r="H58" s="109">
        <f>H59+H62+H63+H64</f>
        <v>22</v>
      </c>
      <c r="I58" s="109">
        <f>I59+I62+I63+I64</f>
        <v>18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4300</v>
      </c>
      <c r="F59" s="94">
        <v>105</v>
      </c>
      <c r="G59" s="94">
        <v>34</v>
      </c>
      <c r="H59" s="94">
        <v>8</v>
      </c>
      <c r="I59" s="94">
        <v>13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306</v>
      </c>
      <c r="F60" s="86">
        <v>89</v>
      </c>
      <c r="G60" s="86">
        <v>33</v>
      </c>
      <c r="H60" s="86">
        <v>8</v>
      </c>
      <c r="I60" s="86">
        <v>11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3627</v>
      </c>
      <c r="F61" s="86">
        <v>12</v>
      </c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138</v>
      </c>
      <c r="F62" s="84">
        <v>29</v>
      </c>
      <c r="G62" s="84">
        <v>2</v>
      </c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5240</v>
      </c>
      <c r="F63" s="84">
        <v>2306</v>
      </c>
      <c r="G63" s="84">
        <v>89</v>
      </c>
      <c r="H63" s="84">
        <v>11</v>
      </c>
      <c r="I63" s="84">
        <v>4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3300</v>
      </c>
      <c r="F64" s="84">
        <v>114</v>
      </c>
      <c r="G64" s="84">
        <v>5</v>
      </c>
      <c r="H64" s="84">
        <v>3</v>
      </c>
      <c r="I64" s="84">
        <v>1</v>
      </c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6086</v>
      </c>
      <c r="G68" s="115">
        <v>65648580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4758</v>
      </c>
      <c r="G69" s="117">
        <v>61075773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1328</v>
      </c>
      <c r="G70" s="117">
        <v>4572807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840</v>
      </c>
      <c r="G71" s="115">
        <v>467285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&amp;R4&amp;C&amp;R4&amp;L4BEC9C66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3.7219317133189787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28.35820895522388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0.7109004739336493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2.2857142857142856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92.023676961847272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1308.5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1579.4166666666667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53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20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148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4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64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81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35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219</v>
      </c>
      <c r="D26" s="337"/>
    </row>
    <row r="27" spans="1:7" x14ac:dyDescent="0.2">
      <c r="A27" s="62" t="s">
        <v>101</v>
      </c>
      <c r="B27" s="83"/>
      <c r="C27" s="337" t="s">
        <v>220</v>
      </c>
      <c r="D27" s="337"/>
    </row>
    <row r="28" spans="1:7" ht="15.75" customHeight="1" x14ac:dyDescent="0.2"/>
    <row r="29" spans="1:7" ht="12.75" customHeight="1" x14ac:dyDescent="0.2">
      <c r="C29" s="340" t="s">
        <v>221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&amp;R5&amp;C&amp;R5&amp;L4BEC9C66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Керівник апарату</cp:lastModifiedBy>
  <cp:lastPrinted>2021-09-02T06:14:55Z</cp:lastPrinted>
  <dcterms:created xsi:type="dcterms:W3CDTF">2004-04-20T14:33:35Z</dcterms:created>
  <dcterms:modified xsi:type="dcterms:W3CDTF">2022-01-25T12:50:55Z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4BEC9C66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