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<sst xmlns="http://schemas.openxmlformats.org/spreadsheetml/2006/main" count="280" uniqueCount="212">
  <si>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</si>
  <si>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</si>
  <si>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</si>
  <si>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</si>
  <si>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</si>
  <si>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</si>
  <si>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</si>
  <si>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</si>
  <si>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</si>
  <si>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</si>
  <si>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</si>
  <si>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</si>
  <si>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</si>
  <si>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</si>
  <si>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</si>
  <si>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</si>
  <si>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</si>
  <si>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</si>
  <si>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</si>
  <si>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</si>
  <si>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</si>
  <si>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</si>
  <si>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</si>
  <si>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</si>
  <si>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</si>
  <si>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</si>
  <si>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</si>
  <si>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</si>
  <si>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</si>
  <si>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</si>
  <si>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</si>
  <si>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</si>
  <si>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</si>
  <si>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</si>
  <si>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</si>
  <si>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</si>
  <si>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</si>
  <si>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</si>
  <si>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</si>
  <si>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</si>
  <si>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</si>
  <si>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</si>
  <si>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</si>
  <si>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</si>
  <si>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</si>
  <si>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</si>
  <si>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</si>
  <si>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</si>
  <si>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</si>
  <si>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</si>
  <si>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</si>
  <si>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</si>
  <si>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</si>
  <si>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</si>
  <si>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</si>
  <si>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</si>
  <si>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</si>
  <si>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</si>
  <si>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</si>
  <si>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</si>
  <si>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</si>
  <si>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</si>
  <si>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</si>
  <si>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</si>
  <si>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</si>
  <si>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</si>
  <si>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</si>
  <si>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</si>
  <si>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</si>
  <si>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</si>
  <si>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</si>
  <si>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</si>
  <si>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</si>
  <si>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</si>
  <si>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</si>
  <si>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</si>
  <si>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</si>
  <si>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</si>
  <si>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</si>
  <si>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</si>
  <si>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</si>
  <si>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</si>
  <si>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</si>
  <si>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</si>
  <si>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</si>
  <si>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</si>
  <si>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</si>
  <si>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</si>
  <si>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</si>
  <si>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</si>
  <si>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</si>
  <si>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</si>
  <si>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</si>
  <si>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</si>
  <si>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</si>
  <si>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</si>
  <si>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</si>
  <si>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</si>
  <si>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</si>
  <si>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</si>
  <si>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</si>
  <si>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</si>
  <si>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</si>
  <si>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</si>
  <si>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</si>
  <si>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</si>
  <si>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</si>
  <si>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</si>
  <si>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</si>
  <si>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</si>
  <si>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</si>
  <si>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</si>
  <si>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</si>
  <si>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</si>
  <si>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</si>
  <si>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</si>
  <si>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</si>
  <si>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</si>
  <si>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</si>
  <si>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</si>
  <si>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</si>
  <si>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</si>
  <si>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</si>
  <si>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</si>
  <si>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</si>
  <si>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</si>
  <si>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</si>
  <si>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</si>
  <si>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</si>
  <si>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</si>
  <si>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</si>
  <si>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</si>
  <si>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</si>
  <si>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</si>
  <si>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</si>
  <si>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</si>
  <si>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</si>
  <si>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</si>
  <si>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</si>
  <si>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</si>
  <si>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</si>
  <si>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</si>
  <si>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</si>
  <si>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</si>
  <si>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</si>
  <si>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</si>
  <si>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</si>
  <si>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</si>
  <si>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</si>
  <si>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</si>
  <si>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</si>
  <si>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</si>
  <si>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</si>
  <si>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</si>
  <si>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</si>
  <si>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</si>
  <si>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</si>
  <si>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</si>
  <si>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</si>
  <si>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</si>
  <si>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</si>
  <si>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</si>
  <si>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</si>
  <si>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</si>
  <si>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</si>
  <si>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</si>
  <si>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</si>
  <si>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</si>
  <si>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</si>
  <si>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</si>
  <si>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</si>
  <si>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</si>
  <si>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</si>
  <si>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</si>
  <si>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</si>
  <si>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</si>
  <si>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</si>
  <si>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</si>
  <si>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</si>
  <si>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</si>
  <si>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</si>
  <si>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</si>
  <si>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</si>
  <si>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</si>
  <si>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</si>
  <si>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</si>
  <si>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</si>
  <si>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</si>
  <si>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</si>
  <si>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</si>
  <si>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</si>
  <si>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</si>
  <si>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</si>
  <si>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</si>
  <si>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</si>
  <si>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</si>
  <si>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</si>
  <si>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</si>
  <si>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</si>
  <si>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</si>
  <si>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</si>
  <si>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2019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</si>
  <si>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</si>
  <si>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</si>
  <si>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</si>
  <si>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</si>
  <si>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</si>
  <si>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</si>
  <si>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</si>
  <si>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</si>
  <si>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</si>
  <si>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4 липня 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</si>
</sst>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1" r:id="rId1"/>
  <headerFooter alignWithMargins="0">
    <oddFooter>&amp;LF1BF24A0&amp;C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321</v>
      </c>
      <c r="F6" s="90">
        <v>168</v>
      </c>
      <c r="G6" s="90"/>
      <c r="H6" s="90">
        <v>140</v>
      </c>
      <c r="I6" s="90" t="s">
        <v>172</v>
      </c>
      <c r="J6" s="90">
        <v>181</v>
      </c>
      <c r="K6" s="91">
        <v>51</v>
      </c>
      <c r="L6" s="101">
        <f>E6-F6</f>
        <v>153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2722</v>
      </c>
      <c r="F7" s="90">
        <v>2696</v>
      </c>
      <c r="G7" s="90">
        <v>2</v>
      </c>
      <c r="H7" s="90">
        <v>2673</v>
      </c>
      <c r="I7" s="90">
        <v>2463</v>
      </c>
      <c r="J7" s="90">
        <v>49</v>
      </c>
      <c r="K7" s="91"/>
      <c r="L7" s="101">
        <f>E7-F7</f>
        <v>26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236</v>
      </c>
      <c r="F9" s="90">
        <v>224</v>
      </c>
      <c r="G9" s="90"/>
      <c r="H9" s="90">
        <v>220</v>
      </c>
      <c r="I9" s="90">
        <v>104</v>
      </c>
      <c r="J9" s="90">
        <v>16</v>
      </c>
      <c r="K9" s="91"/>
      <c r="L9" s="101">
        <f>E9-F9</f>
        <v>12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>
        <v>6</v>
      </c>
      <c r="F10" s="90">
        <v>3</v>
      </c>
      <c r="G10" s="90">
        <v>1</v>
      </c>
      <c r="H10" s="90">
        <v>3</v>
      </c>
      <c r="I10" s="90"/>
      <c r="J10" s="90">
        <v>3</v>
      </c>
      <c r="K10" s="91"/>
      <c r="L10" s="101">
        <f>E10-F10</f>
        <v>3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>
        <v>26</v>
      </c>
      <c r="F12" s="90">
        <v>25</v>
      </c>
      <c r="G12" s="90"/>
      <c r="H12" s="90">
        <v>26</v>
      </c>
      <c r="I12" s="90">
        <v>13</v>
      </c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4</v>
      </c>
      <c r="F13" s="90">
        <v>3</v>
      </c>
      <c r="G13" s="90"/>
      <c r="H13" s="90">
        <v>3</v>
      </c>
      <c r="I13" s="90">
        <v>2</v>
      </c>
      <c r="J13" s="90">
        <v>1</v>
      </c>
      <c r="K13" s="91"/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3315</v>
      </c>
      <c r="F15" s="104">
        <f>SUM(F6:F14)</f>
        <v>3119</v>
      </c>
      <c r="G15" s="104">
        <f>SUM(G6:G14)</f>
        <v>3</v>
      </c>
      <c r="H15" s="104">
        <f>SUM(H6:H14)</f>
        <v>3065</v>
      </c>
      <c r="I15" s="104">
        <f>SUM(I6:I14)</f>
        <v>2582</v>
      </c>
      <c r="J15" s="104">
        <f>SUM(J6:J14)</f>
        <v>250</v>
      </c>
      <c r="K15" s="104">
        <f>SUM(K6:K14)</f>
        <v>51</v>
      </c>
      <c r="L15" s="101">
        <f>E15-F15</f>
        <v>196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171</v>
      </c>
      <c r="F16" s="92">
        <v>152</v>
      </c>
      <c r="G16" s="92">
        <v>1</v>
      </c>
      <c r="H16" s="92">
        <v>148</v>
      </c>
      <c r="I16" s="92">
        <v>133</v>
      </c>
      <c r="J16" s="92">
        <v>23</v>
      </c>
      <c r="K16" s="91">
        <v>5</v>
      </c>
      <c r="L16" s="101">
        <f>E16-F16</f>
        <v>19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245</v>
      </c>
      <c r="F17" s="92">
        <v>142</v>
      </c>
      <c r="G17" s="92">
        <v>5</v>
      </c>
      <c r="H17" s="92">
        <v>170</v>
      </c>
      <c r="I17" s="92">
        <v>124</v>
      </c>
      <c r="J17" s="92">
        <v>75</v>
      </c>
      <c r="K17" s="91">
        <v>8</v>
      </c>
      <c r="L17" s="101">
        <f>E17-F17</f>
        <v>103</v>
      </c>
    </row>
    <row r="18" spans="1:12" ht="26.25" customHeight="1">
      <c r="A18" s="171"/>
      <c r="B18" s="163" t="s">
        <v>130</v>
      </c>
      <c r="C18" s="164"/>
      <c r="D18" s="43">
        <v>13</v>
      </c>
      <c r="E18" s="92">
        <v>2</v>
      </c>
      <c r="F18" s="92">
        <v>1</v>
      </c>
      <c r="G18" s="92"/>
      <c r="H18" s="92">
        <v>2</v>
      </c>
      <c r="I18" s="92"/>
      <c r="J18" s="92"/>
      <c r="K18" s="91"/>
      <c r="L18" s="101">
        <f>E18-F18</f>
        <v>1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13</v>
      </c>
      <c r="F19" s="91">
        <v>6</v>
      </c>
      <c r="G19" s="91"/>
      <c r="H19" s="91">
        <v>6</v>
      </c>
      <c r="I19" s="91">
        <v>4</v>
      </c>
      <c r="J19" s="91">
        <v>7</v>
      </c>
      <c r="K19" s="91"/>
      <c r="L19" s="101">
        <f>E19-F19</f>
        <v>7</v>
      </c>
    </row>
    <row r="20" spans="1:12" ht="24" customHeight="1">
      <c r="A20" s="171"/>
      <c r="B20" s="163" t="s">
        <v>179</v>
      </c>
      <c r="C20" s="164"/>
      <c r="D20" s="43">
        <v>15</v>
      </c>
      <c r="E20" s="91">
        <v>2</v>
      </c>
      <c r="F20" s="91">
        <v>2</v>
      </c>
      <c r="G20" s="91"/>
      <c r="H20" s="91"/>
      <c r="I20" s="91"/>
      <c r="J20" s="91">
        <v>2</v>
      </c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300</v>
      </c>
      <c r="F24" s="91">
        <v>180</v>
      </c>
      <c r="G24" s="91">
        <v>6</v>
      </c>
      <c r="H24" s="91">
        <v>193</v>
      </c>
      <c r="I24" s="91">
        <v>128</v>
      </c>
      <c r="J24" s="91">
        <v>107</v>
      </c>
      <c r="K24" s="91">
        <v>13</v>
      </c>
      <c r="L24" s="101">
        <f>E24-F24</f>
        <v>120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909</v>
      </c>
      <c r="F25" s="91">
        <v>631</v>
      </c>
      <c r="G25" s="91"/>
      <c r="H25" s="91">
        <v>696</v>
      </c>
      <c r="I25" s="91">
        <v>608</v>
      </c>
      <c r="J25" s="91">
        <v>213</v>
      </c>
      <c r="K25" s="91"/>
      <c r="L25" s="101">
        <f>E25-F25</f>
        <v>278</v>
      </c>
    </row>
    <row r="26" spans="1:12" ht="22.5" customHeight="1">
      <c r="A26" s="176"/>
      <c r="B26" s="163" t="s">
        <v>130</v>
      </c>
      <c r="C26" s="164"/>
      <c r="D26" s="43">
        <v>21</v>
      </c>
      <c r="E26" s="91">
        <v>17</v>
      </c>
      <c r="F26" s="91">
        <v>14</v>
      </c>
      <c r="G26" s="91"/>
      <c r="H26" s="91">
        <v>15</v>
      </c>
      <c r="I26" s="91">
        <v>6</v>
      </c>
      <c r="J26" s="91">
        <v>2</v>
      </c>
      <c r="K26" s="91"/>
      <c r="L26" s="101">
        <f>E26-F26</f>
        <v>3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1174</v>
      </c>
      <c r="F27" s="91">
        <v>907</v>
      </c>
      <c r="G27" s="91"/>
      <c r="H27" s="91">
        <v>977</v>
      </c>
      <c r="I27" s="91">
        <v>842</v>
      </c>
      <c r="J27" s="91">
        <v>197</v>
      </c>
      <c r="K27" s="91">
        <v>1</v>
      </c>
      <c r="L27" s="101">
        <f>E27-F27</f>
        <v>267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1646</v>
      </c>
      <c r="F28" s="91">
        <v>912</v>
      </c>
      <c r="G28" s="91">
        <v>33</v>
      </c>
      <c r="H28" s="91">
        <v>956</v>
      </c>
      <c r="I28" s="91">
        <v>765</v>
      </c>
      <c r="J28" s="91">
        <v>690</v>
      </c>
      <c r="K28" s="91">
        <v>38</v>
      </c>
      <c r="L28" s="101">
        <f>E28-F28</f>
        <v>734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87</v>
      </c>
      <c r="F29" s="91">
        <v>78</v>
      </c>
      <c r="G29" s="91"/>
      <c r="H29" s="91">
        <v>83</v>
      </c>
      <c r="I29" s="91">
        <v>76</v>
      </c>
      <c r="J29" s="91">
        <v>4</v>
      </c>
      <c r="K29" s="91"/>
      <c r="L29" s="101">
        <f>E29-F29</f>
        <v>9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130</v>
      </c>
      <c r="F30" s="91">
        <v>78</v>
      </c>
      <c r="G30" s="91">
        <v>1</v>
      </c>
      <c r="H30" s="91">
        <v>97</v>
      </c>
      <c r="I30" s="91">
        <v>88</v>
      </c>
      <c r="J30" s="91">
        <v>33</v>
      </c>
      <c r="K30" s="91"/>
      <c r="L30" s="101">
        <f>E30-F30</f>
        <v>52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62</v>
      </c>
      <c r="F31" s="91">
        <v>43</v>
      </c>
      <c r="G31" s="91"/>
      <c r="H31" s="91">
        <v>39</v>
      </c>
      <c r="I31" s="91">
        <v>19</v>
      </c>
      <c r="J31" s="91">
        <v>23</v>
      </c>
      <c r="K31" s="91"/>
      <c r="L31" s="101">
        <f>E31-F31</f>
        <v>19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8</v>
      </c>
      <c r="F32" s="91">
        <v>4</v>
      </c>
      <c r="G32" s="91">
        <v>1</v>
      </c>
      <c r="H32" s="91">
        <v>7</v>
      </c>
      <c r="I32" s="91"/>
      <c r="J32" s="91">
        <v>1</v>
      </c>
      <c r="K32" s="91"/>
      <c r="L32" s="101">
        <f>E32-F32</f>
        <v>4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>
        <v>9</v>
      </c>
      <c r="F34" s="91">
        <v>9</v>
      </c>
      <c r="G34" s="91"/>
      <c r="H34" s="91">
        <v>7</v>
      </c>
      <c r="I34" s="91"/>
      <c r="J34" s="91">
        <v>2</v>
      </c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>
        <v>28</v>
      </c>
      <c r="F35" s="91">
        <v>18</v>
      </c>
      <c r="G35" s="91"/>
      <c r="H35" s="91">
        <v>16</v>
      </c>
      <c r="I35" s="91">
        <v>4</v>
      </c>
      <c r="J35" s="91">
        <v>12</v>
      </c>
      <c r="K35" s="91"/>
      <c r="L35" s="101">
        <f>E35-F35</f>
        <v>10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265</v>
      </c>
      <c r="F36" s="91">
        <v>208</v>
      </c>
      <c r="G36" s="91"/>
      <c r="H36" s="91">
        <v>226</v>
      </c>
      <c r="I36" s="91">
        <v>133</v>
      </c>
      <c r="J36" s="91">
        <v>39</v>
      </c>
      <c r="K36" s="91"/>
      <c r="L36" s="101">
        <f>E36-F36</f>
        <v>57</v>
      </c>
    </row>
    <row r="37" spans="1:12" ht="39" customHeight="1">
      <c r="A37" s="176"/>
      <c r="B37" s="163" t="s">
        <v>144</v>
      </c>
      <c r="C37" s="164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>
        <v>4</v>
      </c>
      <c r="F38" s="91">
        <v>3</v>
      </c>
      <c r="G38" s="91"/>
      <c r="H38" s="91">
        <v>2</v>
      </c>
      <c r="I38" s="91">
        <v>1</v>
      </c>
      <c r="J38" s="91">
        <v>2</v>
      </c>
      <c r="K38" s="91"/>
      <c r="L38" s="101">
        <f>E38-F38</f>
        <v>1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3422</v>
      </c>
      <c r="F40" s="91">
        <v>2214</v>
      </c>
      <c r="G40" s="91">
        <v>35</v>
      </c>
      <c r="H40" s="91">
        <v>2203</v>
      </c>
      <c r="I40" s="91">
        <v>1624</v>
      </c>
      <c r="J40" s="91">
        <v>1219</v>
      </c>
      <c r="K40" s="91">
        <v>39</v>
      </c>
      <c r="L40" s="101">
        <f>E40-F40</f>
        <v>1208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1806</v>
      </c>
      <c r="F41" s="91">
        <v>1567</v>
      </c>
      <c r="G41" s="91"/>
      <c r="H41" s="91">
        <v>1529</v>
      </c>
      <c r="I41" s="91" t="s">
        <v>172</v>
      </c>
      <c r="J41" s="91">
        <v>277</v>
      </c>
      <c r="K41" s="91">
        <v>11</v>
      </c>
      <c r="L41" s="101">
        <f>E41-F41</f>
        <v>239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26</v>
      </c>
      <c r="F42" s="91">
        <v>19</v>
      </c>
      <c r="G42" s="91"/>
      <c r="H42" s="91">
        <v>24</v>
      </c>
      <c r="I42" s="91" t="s">
        <v>172</v>
      </c>
      <c r="J42" s="91">
        <v>2</v>
      </c>
      <c r="K42" s="91"/>
      <c r="L42" s="101">
        <f>E42-F42</f>
        <v>7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19</v>
      </c>
      <c r="F43" s="91">
        <v>19</v>
      </c>
      <c r="G43" s="91"/>
      <c r="H43" s="91">
        <v>16</v>
      </c>
      <c r="I43" s="91">
        <v>8</v>
      </c>
      <c r="J43" s="91">
        <v>3</v>
      </c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1825</v>
      </c>
      <c r="F45" s="91">
        <f aca="true" t="shared" si="0" ref="F45:K45">F41+F43+F44</f>
        <v>1586</v>
      </c>
      <c r="G45" s="91">
        <f t="shared" si="0"/>
        <v>0</v>
      </c>
      <c r="H45" s="91">
        <f t="shared" si="0"/>
        <v>1545</v>
      </c>
      <c r="I45" s="91">
        <f>I43+I44</f>
        <v>8</v>
      </c>
      <c r="J45" s="91">
        <f t="shared" si="0"/>
        <v>280</v>
      </c>
      <c r="K45" s="91">
        <f t="shared" si="0"/>
        <v>11</v>
      </c>
      <c r="L45" s="101">
        <f>E45-F45</f>
        <v>239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8862</v>
      </c>
      <c r="F46" s="91">
        <f aca="true" t="shared" si="1" ref="F46:K46">F15+F24+F40+F45</f>
        <v>7099</v>
      </c>
      <c r="G46" s="91">
        <f t="shared" si="1"/>
        <v>44</v>
      </c>
      <c r="H46" s="91">
        <f t="shared" si="1"/>
        <v>7006</v>
      </c>
      <c r="I46" s="91">
        <f t="shared" si="1"/>
        <v>4342</v>
      </c>
      <c r="J46" s="91">
        <f t="shared" si="1"/>
        <v>1856</v>
      </c>
      <c r="K46" s="91">
        <f t="shared" si="1"/>
        <v>114</v>
      </c>
      <c r="L46" s="101">
        <f>E46-F46</f>
        <v>1763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&amp;LF1BF24A0&amp;CФорма № 1-мзс, Підрозділ: Автозаводський районний суд м.Кременчука, 
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>
        <v>16</v>
      </c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>
        <v>16</v>
      </c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165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21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27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24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>
        <v>8</v>
      </c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>
        <v>10</v>
      </c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43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122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2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>
        <v>7</v>
      </c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>
        <v>13</v>
      </c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63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675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20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10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>
        <v>19</v>
      </c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>
        <v>11</v>
      </c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>
        <v>42</v>
      </c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>
        <v>9</v>
      </c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>
        <v>4</v>
      </c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>
        <v>5</v>
      </c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>
        <v>1</v>
      </c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>
        <v>2</v>
      </c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>
        <v>3</v>
      </c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454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119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>
        <v>31</v>
      </c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88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>
        <v>2</v>
      </c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>
        <v>124</v>
      </c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>
        <v>47</v>
      </c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>
        <v>8</v>
      </c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6" r:id="rId1"/>
  <headerFooter>
    <oddFooter>&amp;LF1BF24A0&amp;CФорма № 1-мзс, Підрозділ: Автозаводський районний суд м.Кременчука, 
Початок періоду: 01.01.2019, Кінець періоду: 30.06.2019&amp;R&amp;P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141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121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>
        <v>28</v>
      </c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14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>
        <v>1</v>
      </c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>
        <v>2</v>
      </c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>
        <v>6</v>
      </c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>
        <v>1</v>
      </c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>
        <v>2</v>
      </c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>
        <v>4</v>
      </c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>
        <v>2</v>
      </c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8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1251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12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1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8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53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65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280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>
        <v>20</v>
      </c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>
        <v>1</v>
      </c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32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5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457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1653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1769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/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/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20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2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75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40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17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7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3001</v>
      </c>
      <c r="F55" s="96">
        <v>48</v>
      </c>
      <c r="G55" s="96">
        <v>10</v>
      </c>
      <c r="H55" s="96">
        <v>4</v>
      </c>
      <c r="I55" s="96">
        <v>2</v>
      </c>
    </row>
    <row r="56" spans="1:9" ht="13.5" customHeight="1">
      <c r="A56" s="286" t="s">
        <v>31</v>
      </c>
      <c r="B56" s="286"/>
      <c r="C56" s="286"/>
      <c r="D56" s="286"/>
      <c r="E56" s="96">
        <v>112</v>
      </c>
      <c r="F56" s="96">
        <v>69</v>
      </c>
      <c r="G56" s="96">
        <v>12</v>
      </c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1209</v>
      </c>
      <c r="F57" s="96">
        <v>945</v>
      </c>
      <c r="G57" s="96">
        <v>41</v>
      </c>
      <c r="H57" s="96">
        <v>7</v>
      </c>
      <c r="I57" s="96">
        <v>1</v>
      </c>
    </row>
    <row r="58" spans="1:9" ht="13.5" customHeight="1">
      <c r="A58" s="191" t="s">
        <v>111</v>
      </c>
      <c r="B58" s="191"/>
      <c r="C58" s="191"/>
      <c r="D58" s="191"/>
      <c r="E58" s="96">
        <v>1517</v>
      </c>
      <c r="F58" s="96">
        <v>25</v>
      </c>
      <c r="G58" s="96">
        <v>2</v>
      </c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1577</v>
      </c>
      <c r="G62" s="114">
        <v>11102393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179</v>
      </c>
      <c r="G63" s="113">
        <v>714632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25</v>
      </c>
      <c r="G64" s="113">
        <v>35431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333</v>
      </c>
      <c r="G65" s="112">
        <v>165050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&amp;LF1BF24A0&amp;CФорма № 1-мзс, Підрозділ: Автозаводський районний суд м.Кременчука, 
Початок періоду: 01.01.2019, Кінець періоду: 30.06.2019&amp;R&amp;P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6.142241379310345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20.4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12.149532710280374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3.199343724364233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3.9285714285714284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98.68995633187772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1000.8571428571429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1266</v>
      </c>
    </row>
    <row r="11" spans="1:4" ht="16.5" customHeight="1">
      <c r="A11" s="202" t="s">
        <v>63</v>
      </c>
      <c r="B11" s="204"/>
      <c r="C11" s="14">
        <v>9</v>
      </c>
      <c r="D11" s="94">
        <v>47</v>
      </c>
    </row>
    <row r="12" spans="1:4" ht="16.5" customHeight="1">
      <c r="A12" s="311" t="s">
        <v>106</v>
      </c>
      <c r="B12" s="311"/>
      <c r="C12" s="14">
        <v>10</v>
      </c>
      <c r="D12" s="94">
        <v>11</v>
      </c>
    </row>
    <row r="13" spans="1:4" ht="16.5" customHeight="1">
      <c r="A13" s="311" t="s">
        <v>31</v>
      </c>
      <c r="B13" s="311"/>
      <c r="C13" s="14">
        <v>11</v>
      </c>
      <c r="D13" s="94">
        <v>113</v>
      </c>
    </row>
    <row r="14" spans="1:4" ht="16.5" customHeight="1">
      <c r="A14" s="311" t="s">
        <v>107</v>
      </c>
      <c r="B14" s="311"/>
      <c r="C14" s="14">
        <v>12</v>
      </c>
      <c r="D14" s="94">
        <v>105</v>
      </c>
    </row>
    <row r="15" spans="1:4" ht="16.5" customHeight="1">
      <c r="A15" s="311" t="s">
        <v>111</v>
      </c>
      <c r="B15" s="311"/>
      <c r="C15" s="14">
        <v>13</v>
      </c>
      <c r="D15" s="94">
        <v>30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&amp;LF1BF24A0&amp;CФорма № 1-мзс, Підрозділ: Автозаводський районний суд м.Кременчука, 
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2019-07-31T09:10:37Z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F1BF24A0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